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<sst xmlns="http://schemas.openxmlformats.org/spreadsheetml/2006/main" count="152" uniqueCount="137">
  <si>
    <t>Załącznik Nr 1</t>
  </si>
  <si>
    <t>Lp.</t>
  </si>
  <si>
    <t>§</t>
  </si>
  <si>
    <t>1.</t>
  </si>
  <si>
    <t>2.</t>
  </si>
  <si>
    <t>3.</t>
  </si>
  <si>
    <t>Dochody uzyskiwane przez gminne jednostki budżetowe</t>
  </si>
  <si>
    <t>4.</t>
  </si>
  <si>
    <t>dochody z najmu i dzierżawy</t>
  </si>
  <si>
    <t>wpływy z tytułu przekształcenia prawa użytkowania wieczystego w prawo własności osób fizycznych</t>
  </si>
  <si>
    <t>wpływy z opłat za zarząd, użytkowanie wieczyste</t>
  </si>
  <si>
    <t>5.</t>
  </si>
  <si>
    <t>Dochody z kar pieniężnych i grzywien określonych w odrębnych przepisach</t>
  </si>
  <si>
    <t>6.</t>
  </si>
  <si>
    <t>5% dochodów uzyskiwanych na rzecz budżetu państwa w związku z realizacją zadań zleconych z zakresu administracji</t>
  </si>
  <si>
    <t>7.</t>
  </si>
  <si>
    <t>Wpływy z opłat za zezwolenia na sprzedaż alkoholu</t>
  </si>
  <si>
    <t>8.</t>
  </si>
  <si>
    <t>Udziały w podatkach stanowiących dochód budżetu państwa, z tego:</t>
  </si>
  <si>
    <t>9.</t>
  </si>
  <si>
    <t>Część równoważąca</t>
  </si>
  <si>
    <t>10.</t>
  </si>
  <si>
    <t>Plan dochodów budżetowych na 2006 rok według źródeł ich powsatwania</t>
  </si>
  <si>
    <t>w złotych</t>
  </si>
  <si>
    <t>Dział</t>
  </si>
  <si>
    <t>Treść</t>
  </si>
  <si>
    <t>Przewidywane wykonanie na rok 2005</t>
  </si>
  <si>
    <t>Prognoza na  rok 2006</t>
  </si>
  <si>
    <t>DOCHODY OGÓŁEM</t>
  </si>
  <si>
    <t>w tym:</t>
  </si>
  <si>
    <t>I.</t>
  </si>
  <si>
    <t>DOCHODY WŁASNE</t>
  </si>
  <si>
    <t>Wpływy z podatków</t>
  </si>
  <si>
    <t>od osób fizycznych</t>
  </si>
  <si>
    <t>od osób prawnych</t>
  </si>
  <si>
    <t>0310</t>
  </si>
  <si>
    <t>1. Podatek od nieruchomości, w tym:</t>
  </si>
  <si>
    <t>2. Podatek rolny, w tym:</t>
  </si>
  <si>
    <t>0320</t>
  </si>
  <si>
    <t>3. Podatek leśny, w tym:</t>
  </si>
  <si>
    <t>0330</t>
  </si>
  <si>
    <t>4. Podatek od środków transportowych, w tym:</t>
  </si>
  <si>
    <t>0340</t>
  </si>
  <si>
    <t>5. Wpływy z karty podatkowej</t>
  </si>
  <si>
    <t>0350</t>
  </si>
  <si>
    <t>6. Podatek od spadków i darowizn</t>
  </si>
  <si>
    <t>0360</t>
  </si>
  <si>
    <t>7. Podatek od posiadania psów</t>
  </si>
  <si>
    <t>0370</t>
  </si>
  <si>
    <t>8. Podatek od czynności cywilnoprawnych</t>
  </si>
  <si>
    <t>0500</t>
  </si>
  <si>
    <t>Wpływy z opłat</t>
  </si>
  <si>
    <t>1. Wpływy z opłaty skarbowej</t>
  </si>
  <si>
    <t>0410</t>
  </si>
  <si>
    <t>2. Wpływy z opłaty targowej</t>
  </si>
  <si>
    <t>0430</t>
  </si>
  <si>
    <t>3. Wpływy z opłaty miejscowej</t>
  </si>
  <si>
    <t>0440</t>
  </si>
  <si>
    <t>4. Wpływy z opłaty administracyjnej za czynności urzędowe</t>
  </si>
  <si>
    <t>0450</t>
  </si>
  <si>
    <t>0830</t>
  </si>
  <si>
    <t>1. Miejskiego Ośrodka Pomocy Społecznej</t>
  </si>
  <si>
    <t>Dochody z majątku gminy</t>
  </si>
  <si>
    <t>1. Dochody z mienia komunalnego, w tym:</t>
  </si>
  <si>
    <t>0750</t>
  </si>
  <si>
    <t>0760</t>
  </si>
  <si>
    <t>Wpływy ze sprzedaży budynków, lokali i gruntów</t>
  </si>
  <si>
    <t>0870</t>
  </si>
  <si>
    <t>0470</t>
  </si>
  <si>
    <t>0970</t>
  </si>
  <si>
    <t>0570</t>
  </si>
  <si>
    <t>0480</t>
  </si>
  <si>
    <t>1. Podatek dochodowy od osób fizycznych</t>
  </si>
  <si>
    <t>0010</t>
  </si>
  <si>
    <t>0020</t>
  </si>
  <si>
    <t>2. Podatek dochodowy od osób prawnych</t>
  </si>
  <si>
    <t>II.</t>
  </si>
  <si>
    <t>SUBWENCJA OGÓLNA</t>
  </si>
  <si>
    <t>Część oświatowa</t>
  </si>
  <si>
    <t>Inne dochody należne gminie</t>
  </si>
  <si>
    <t>0590</t>
  </si>
  <si>
    <t>0690</t>
  </si>
  <si>
    <t>600,700,750</t>
  </si>
  <si>
    <t>1. Wpływy z opłat za koncesje i licencje</t>
  </si>
  <si>
    <t>2. Wpływy z różnych opłat</t>
  </si>
  <si>
    <t>za zwłokę od nalezności z majątku gminy</t>
  </si>
  <si>
    <t>0910</t>
  </si>
  <si>
    <t>za zwłokę od nalezności z podatków i oplat</t>
  </si>
  <si>
    <t>od skredytowanej części nalezności z tytułu ratalnej sprzedaży mienia</t>
  </si>
  <si>
    <t>0920</t>
  </si>
  <si>
    <t>Dotacje z funduszy celowych</t>
  </si>
  <si>
    <t>1. Z Państwowego Funduszu Rehabilitacji Osób Niepełnosprawnych z tytułu utraconych dochodów z powodu ustawowych zwolnień zakładów pracy chronionej z podatku od nieruchomosci, podatku rolnego i lesnego</t>
  </si>
  <si>
    <t>2440</t>
  </si>
  <si>
    <t>6262</t>
  </si>
  <si>
    <t>2. Z WFOŚIGW na zadaniepn.: "Wzrost atrakcyjności inwestycyjnej gminy Karpacz poprzez rozbudowę infrastruktury ochrony środowiska"</t>
  </si>
  <si>
    <t>III.</t>
  </si>
  <si>
    <t xml:space="preserve">DOTACJE CELOWE Z BUDŻETU PAŃSTWA </t>
  </si>
  <si>
    <t>Dotacje celowe na zadania zlecone gminie</t>
  </si>
  <si>
    <t xml:space="preserve">2. Na prowadzenie i aktualizacje spisów wyborców </t>
  </si>
  <si>
    <t xml:space="preserve">3. Na obronę narodowa </t>
  </si>
  <si>
    <t>4. Na obronę cywilną</t>
  </si>
  <si>
    <t>5. Na świadczenia rodzinne oraz składki na ubezpieczenia emerytalne i rentowe z ubezpieczenia społecznego</t>
  </si>
  <si>
    <t>6. Na składki na ubezpieczenie zdrowotne osób pobierających świadczenia z pomocy społecznej</t>
  </si>
  <si>
    <t>Dotacje celowe na własne zadania bieżące gminy</t>
  </si>
  <si>
    <t>2. Na utrzymnaie Miejskiego Osrodka Pomocy Społecznej</t>
  </si>
  <si>
    <t>3. Na posiłki dla potrzebujacych</t>
  </si>
  <si>
    <t>Dotacje celowe na zakupy inwestycyjne z zakresu administracji rządowej zlecone gminie</t>
  </si>
  <si>
    <t>1. Na obronę cywilną</t>
  </si>
  <si>
    <t>IV.</t>
  </si>
  <si>
    <t>ŚRODKI POCHODZĄCE Z BUDŻETU UNII EUROPEJSKIEJ</t>
  </si>
  <si>
    <t>% (6:5)</t>
  </si>
  <si>
    <t>3. Wpływy z usług</t>
  </si>
  <si>
    <t>4. Wpływy z odsetek, w tym:</t>
  </si>
  <si>
    <t>1. Na administrację publiczną</t>
  </si>
  <si>
    <t>7. Na zasiłki i pomoc w naturze, składki na ubezpieczenia emerytalne i rentowe</t>
  </si>
  <si>
    <t>1. Na zasiłki i pomoc w naturze, składki na ubezpieczeniaemerytalne i rentowe</t>
  </si>
  <si>
    <t>Rady Miejskiej w karpaczu</t>
  </si>
  <si>
    <t>Wpływy z róznych dochodów - renty planistyczne</t>
  </si>
  <si>
    <t xml:space="preserve">1. Phare SSG 2003 na realizacje projektu pn.: "Wzrost atrakcyjności inwestycyjnej gminy Karpacz poprzez rozbudowe infrastruktury ochrony srodowiska" </t>
  </si>
  <si>
    <t>0770</t>
  </si>
  <si>
    <t>Wplywy z tytułu odplatnego nabycia prawa własności oraz prawa uzytkowania wieczystego nieruchomości</t>
  </si>
  <si>
    <t>Na przeprowadzenie wyborów prezydenckich, do Sejmu i Senatu, do Rad Gmin</t>
  </si>
  <si>
    <t>Dotacje celowe otrzymane z samorządu województwa na inwestycje na podsatwie umów między j.s.t.</t>
  </si>
  <si>
    <t>6330</t>
  </si>
  <si>
    <t>1. Oświata i wychowanie</t>
  </si>
  <si>
    <t>3. Umowa grantowa - "Promocja bez granic"</t>
  </si>
  <si>
    <t>2705</t>
  </si>
  <si>
    <t>pozostałe odsetki</t>
  </si>
  <si>
    <t>2930</t>
  </si>
  <si>
    <t>5. środki z likwidacji środków specjalnych</t>
  </si>
  <si>
    <t>600, 710</t>
  </si>
  <si>
    <t xml:space="preserve">4. Na wyprawki dla uczniów klas I szkoły podstawowej </t>
  </si>
  <si>
    <t>5. Na dofinansowanie kosztów kształcenia pracodawcom</t>
  </si>
  <si>
    <t>6. Stypendia i zasiłki szkolne</t>
  </si>
  <si>
    <t>2. Na zasiłki i pomoc w naturze, składki na ubezpieczeniaemerytalne i rentowe</t>
  </si>
  <si>
    <t>do uchwały Nr LVI/339/05</t>
  </si>
  <si>
    <t>z dnia 21 grudnia 2005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</si>
</sst>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5" sqref="A5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41.8515625" style="0" customWidth="1"/>
    <col min="4" max="4" width="6.8515625" style="0" customWidth="1"/>
    <col min="5" max="5" width="12.8515625" style="0" customWidth="1"/>
    <col min="6" max="6" width="14.57421875" style="0" customWidth="1"/>
    <col min="7" max="7" width="12.57421875" style="0" customWidth="1"/>
  </cols>
  <sheetData>
    <row r="1" ht="12.75">
      <c r="A1" t="s">
        <v>0</v>
      </c>
    </row>
    <row r="2" ht="12.75">
      <c r="A2" t="s">
        <v>135</v>
      </c>
    </row>
    <row r="3" ht="12.75">
      <c r="A3" t="s">
        <v>116</v>
      </c>
    </row>
    <row r="4" ht="12.75">
      <c r="A4" t="s">
        <v>136</v>
      </c>
    </row>
    <row r="7" spans="1:8" ht="15.75">
      <c r="A7" s="2" t="s">
        <v>22</v>
      </c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2"/>
      <c r="D8" s="2"/>
      <c r="E8" s="2"/>
      <c r="F8" s="2"/>
      <c r="G8" s="2"/>
      <c r="H8" s="2"/>
    </row>
    <row r="9" ht="12.75">
      <c r="G9" t="s">
        <v>23</v>
      </c>
    </row>
    <row r="10" spans="1:7" ht="38.25">
      <c r="A10" s="4" t="s">
        <v>1</v>
      </c>
      <c r="B10" s="4" t="s">
        <v>24</v>
      </c>
      <c r="C10" s="4" t="s">
        <v>25</v>
      </c>
      <c r="D10" s="6" t="s">
        <v>2</v>
      </c>
      <c r="E10" s="4" t="s">
        <v>26</v>
      </c>
      <c r="F10" s="4" t="s">
        <v>27</v>
      </c>
      <c r="G10" s="4" t="s">
        <v>110</v>
      </c>
    </row>
    <row r="11" spans="1:7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ht="15.75">
      <c r="A12" s="7"/>
      <c r="B12" s="7"/>
      <c r="C12" s="7" t="s">
        <v>28</v>
      </c>
      <c r="D12" s="7"/>
      <c r="E12" s="30">
        <f>SUM(E14+E67+E71+E94)</f>
        <v>24692043</v>
      </c>
      <c r="F12" s="30">
        <f>SUM(F14+F67+F71+F94)</f>
        <v>20304856</v>
      </c>
      <c r="G12" s="35">
        <f>(F12/E12)*100</f>
        <v>82.23238555027625</v>
      </c>
    </row>
    <row r="13" spans="1:7" ht="15.75">
      <c r="A13" s="7"/>
      <c r="B13" s="7"/>
      <c r="C13" s="7" t="s">
        <v>29</v>
      </c>
      <c r="D13" s="7"/>
      <c r="E13" s="30"/>
      <c r="F13" s="30"/>
      <c r="G13" s="35"/>
    </row>
    <row r="14" spans="1:7" ht="15.75">
      <c r="A14" s="7" t="s">
        <v>30</v>
      </c>
      <c r="B14" s="7"/>
      <c r="C14" s="7" t="s">
        <v>31</v>
      </c>
      <c r="D14" s="7"/>
      <c r="E14" s="30">
        <f>SUM(E15+E32+E37+E39+E47+E48+E49+E50+E53+E63)</f>
        <v>13541286</v>
      </c>
      <c r="F14" s="30">
        <f>SUM(F15+F32+F37+F39+F47+F48+F49+F50+F53+F63)</f>
        <v>14201031</v>
      </c>
      <c r="G14" s="35">
        <f aca="true" t="shared" si="0" ref="G14:G25">(F14/E14)*100</f>
        <v>104.87210003540284</v>
      </c>
    </row>
    <row r="15" spans="1:7" s="20" customFormat="1" ht="15">
      <c r="A15" s="15" t="s">
        <v>3</v>
      </c>
      <c r="B15" s="9"/>
      <c r="C15" s="15" t="s">
        <v>32</v>
      </c>
      <c r="D15" s="15"/>
      <c r="E15" s="31">
        <f>SUM(E16+E19+E22+E25+E28+E29+E30+E31)</f>
        <v>4052519</v>
      </c>
      <c r="F15" s="31">
        <f>SUM(F16+F19+F22+F25+F28+F29+F30+F31)</f>
        <v>4125981</v>
      </c>
      <c r="G15" s="36">
        <f t="shared" si="0"/>
        <v>101.81274905805499</v>
      </c>
    </row>
    <row r="16" spans="1:7" ht="14.25">
      <c r="A16" s="3"/>
      <c r="B16" s="8">
        <v>756</v>
      </c>
      <c r="C16" s="9" t="s">
        <v>36</v>
      </c>
      <c r="D16" s="11" t="s">
        <v>35</v>
      </c>
      <c r="E16" s="33">
        <f>E17+E18</f>
        <v>3568719</v>
      </c>
      <c r="F16" s="33">
        <f>F17+F18</f>
        <v>3731981</v>
      </c>
      <c r="G16" s="37">
        <f t="shared" si="0"/>
        <v>104.57480681443398</v>
      </c>
    </row>
    <row r="17" spans="1:7" ht="15">
      <c r="A17" s="3"/>
      <c r="B17" s="8"/>
      <c r="C17" s="13" t="s">
        <v>34</v>
      </c>
      <c r="D17" s="10"/>
      <c r="E17" s="34">
        <v>2248705</v>
      </c>
      <c r="F17" s="34">
        <v>2231981</v>
      </c>
      <c r="G17" s="38">
        <f t="shared" si="0"/>
        <v>99.25628306069494</v>
      </c>
    </row>
    <row r="18" spans="1:7" ht="15">
      <c r="A18" s="3"/>
      <c r="B18" s="8"/>
      <c r="C18" s="13" t="s">
        <v>33</v>
      </c>
      <c r="D18" s="10"/>
      <c r="E18" s="34">
        <v>1320014</v>
      </c>
      <c r="F18" s="34">
        <v>1500000</v>
      </c>
      <c r="G18" s="38">
        <f t="shared" si="0"/>
        <v>113.6351584149865</v>
      </c>
    </row>
    <row r="19" spans="1:7" ht="14.25">
      <c r="A19" s="9"/>
      <c r="B19" s="14">
        <v>756</v>
      </c>
      <c r="C19" s="9" t="s">
        <v>37</v>
      </c>
      <c r="D19" s="11" t="s">
        <v>38</v>
      </c>
      <c r="E19" s="33">
        <f>E20+E21</f>
        <v>1800</v>
      </c>
      <c r="F19" s="33">
        <f>F20+F21</f>
        <v>1750</v>
      </c>
      <c r="G19" s="37">
        <f t="shared" si="0"/>
        <v>97.22222222222221</v>
      </c>
    </row>
    <row r="20" spans="1:7" ht="15">
      <c r="A20" s="3"/>
      <c r="B20" s="8"/>
      <c r="C20" s="13" t="s">
        <v>34</v>
      </c>
      <c r="D20" s="10"/>
      <c r="E20" s="34">
        <v>36</v>
      </c>
      <c r="F20" s="34">
        <v>50</v>
      </c>
      <c r="G20" s="38">
        <f t="shared" si="0"/>
        <v>138.88888888888889</v>
      </c>
    </row>
    <row r="21" spans="1:7" ht="15">
      <c r="A21" s="3"/>
      <c r="B21" s="8"/>
      <c r="C21" s="13" t="s">
        <v>33</v>
      </c>
      <c r="D21" s="10"/>
      <c r="E21" s="34">
        <v>1764</v>
      </c>
      <c r="F21" s="34">
        <v>1700</v>
      </c>
      <c r="G21" s="38">
        <f t="shared" si="0"/>
        <v>96.3718820861678</v>
      </c>
    </row>
    <row r="22" spans="1:7" ht="14.25">
      <c r="A22" s="9"/>
      <c r="B22" s="14">
        <v>756</v>
      </c>
      <c r="C22" s="9" t="s">
        <v>39</v>
      </c>
      <c r="D22" s="11" t="s">
        <v>40</v>
      </c>
      <c r="E22" s="33">
        <f>E23+E24</f>
        <v>23000</v>
      </c>
      <c r="F22" s="33">
        <f>F23+F24</f>
        <v>16250</v>
      </c>
      <c r="G22" s="37">
        <f t="shared" si="0"/>
        <v>70.65217391304348</v>
      </c>
    </row>
    <row r="23" spans="1:7" ht="15">
      <c r="A23" s="3"/>
      <c r="B23" s="8"/>
      <c r="C23" s="13" t="s">
        <v>34</v>
      </c>
      <c r="D23" s="10"/>
      <c r="E23" s="34">
        <v>18000</v>
      </c>
      <c r="F23" s="34">
        <v>16000</v>
      </c>
      <c r="G23" s="38">
        <f t="shared" si="0"/>
        <v>88.88888888888889</v>
      </c>
    </row>
    <row r="24" spans="1:7" ht="15">
      <c r="A24" s="3"/>
      <c r="B24" s="8"/>
      <c r="C24" s="13" t="s">
        <v>33</v>
      </c>
      <c r="D24" s="10"/>
      <c r="E24" s="34">
        <v>5000</v>
      </c>
      <c r="F24" s="34">
        <v>250</v>
      </c>
      <c r="G24" s="38">
        <f t="shared" si="0"/>
        <v>5</v>
      </c>
    </row>
    <row r="25" spans="1:7" ht="28.5">
      <c r="A25" s="3"/>
      <c r="B25" s="8">
        <v>756</v>
      </c>
      <c r="C25" s="9" t="s">
        <v>41</v>
      </c>
      <c r="D25" s="11" t="s">
        <v>42</v>
      </c>
      <c r="E25" s="33">
        <f>E26+E27</f>
        <v>22000</v>
      </c>
      <c r="F25" s="33">
        <f>F26+F27</f>
        <v>22000</v>
      </c>
      <c r="G25" s="37">
        <f t="shared" si="0"/>
        <v>100</v>
      </c>
    </row>
    <row r="26" spans="1:7" ht="14.25">
      <c r="A26" s="12"/>
      <c r="B26" s="13"/>
      <c r="C26" s="13" t="s">
        <v>34</v>
      </c>
      <c r="D26" s="17"/>
      <c r="E26" s="34">
        <v>0</v>
      </c>
      <c r="F26" s="34">
        <v>0</v>
      </c>
      <c r="G26" s="38">
        <v>0</v>
      </c>
    </row>
    <row r="27" spans="1:7" ht="14.25">
      <c r="A27" s="12"/>
      <c r="B27" s="13"/>
      <c r="C27" s="13" t="s">
        <v>33</v>
      </c>
      <c r="D27" s="17"/>
      <c r="E27" s="34">
        <v>22000</v>
      </c>
      <c r="F27" s="34">
        <v>22000</v>
      </c>
      <c r="G27" s="38">
        <f aca="true" t="shared" si="1" ref="G27:G48">(F27/E27)*100</f>
        <v>100</v>
      </c>
    </row>
    <row r="28" spans="1:7" ht="14.25">
      <c r="A28" s="3"/>
      <c r="B28" s="8">
        <v>756</v>
      </c>
      <c r="C28" s="3" t="s">
        <v>43</v>
      </c>
      <c r="D28" s="18" t="s">
        <v>44</v>
      </c>
      <c r="E28" s="33">
        <v>37800</v>
      </c>
      <c r="F28" s="33">
        <v>25000</v>
      </c>
      <c r="G28" s="39">
        <f t="shared" si="1"/>
        <v>66.13756613756614</v>
      </c>
    </row>
    <row r="29" spans="1:7" ht="14.25">
      <c r="A29" s="3"/>
      <c r="B29" s="8">
        <v>756</v>
      </c>
      <c r="C29" s="3" t="s">
        <v>45</v>
      </c>
      <c r="D29" s="18" t="s">
        <v>46</v>
      </c>
      <c r="E29" s="33">
        <v>58000</v>
      </c>
      <c r="F29" s="33">
        <v>25000</v>
      </c>
      <c r="G29" s="39">
        <f t="shared" si="1"/>
        <v>43.103448275862064</v>
      </c>
    </row>
    <row r="30" spans="1:7" ht="14.25">
      <c r="A30" s="3"/>
      <c r="B30" s="8">
        <v>756</v>
      </c>
      <c r="C30" s="3" t="s">
        <v>47</v>
      </c>
      <c r="D30" s="18" t="s">
        <v>48</v>
      </c>
      <c r="E30" s="33">
        <v>5200</v>
      </c>
      <c r="F30" s="33">
        <v>4000</v>
      </c>
      <c r="G30" s="39">
        <f t="shared" si="1"/>
        <v>76.92307692307693</v>
      </c>
    </row>
    <row r="31" spans="1:7" ht="14.25">
      <c r="A31" s="3"/>
      <c r="B31" s="8">
        <v>756</v>
      </c>
      <c r="C31" s="3" t="s">
        <v>49</v>
      </c>
      <c r="D31" s="18" t="s">
        <v>50</v>
      </c>
      <c r="E31" s="33">
        <v>336000</v>
      </c>
      <c r="F31" s="33">
        <v>300000</v>
      </c>
      <c r="G31" s="39">
        <f t="shared" si="1"/>
        <v>89.28571428571429</v>
      </c>
    </row>
    <row r="32" spans="1:7" s="20" customFormat="1" ht="15">
      <c r="A32" s="15" t="s">
        <v>4</v>
      </c>
      <c r="B32" s="15"/>
      <c r="C32" s="15" t="s">
        <v>51</v>
      </c>
      <c r="D32" s="16"/>
      <c r="E32" s="31">
        <f>SUM(E33:E36)</f>
        <v>590000</v>
      </c>
      <c r="F32" s="31">
        <f>SUM(F33:F36)</f>
        <v>630000</v>
      </c>
      <c r="G32" s="36">
        <f t="shared" si="1"/>
        <v>106.77966101694916</v>
      </c>
    </row>
    <row r="33" spans="1:7" ht="14.25">
      <c r="A33" s="3"/>
      <c r="B33" s="8">
        <v>756</v>
      </c>
      <c r="C33" s="3" t="s">
        <v>52</v>
      </c>
      <c r="D33" s="18" t="s">
        <v>53</v>
      </c>
      <c r="E33" s="32">
        <v>35000</v>
      </c>
      <c r="F33" s="32">
        <v>30000</v>
      </c>
      <c r="G33" s="39">
        <f t="shared" si="1"/>
        <v>85.71428571428571</v>
      </c>
    </row>
    <row r="34" spans="1:7" ht="14.25">
      <c r="A34" s="3"/>
      <c r="B34" s="8">
        <v>756</v>
      </c>
      <c r="C34" s="3" t="s">
        <v>54</v>
      </c>
      <c r="D34" s="18" t="s">
        <v>55</v>
      </c>
      <c r="E34" s="32">
        <v>40000</v>
      </c>
      <c r="F34" s="32">
        <v>55000</v>
      </c>
      <c r="G34" s="39">
        <f t="shared" si="1"/>
        <v>137.5</v>
      </c>
    </row>
    <row r="35" spans="1:7" ht="14.25">
      <c r="A35" s="3"/>
      <c r="B35" s="8">
        <v>756</v>
      </c>
      <c r="C35" s="3" t="s">
        <v>56</v>
      </c>
      <c r="D35" s="18" t="s">
        <v>57</v>
      </c>
      <c r="E35" s="32">
        <v>510000</v>
      </c>
      <c r="F35" s="32">
        <v>540000</v>
      </c>
      <c r="G35" s="39">
        <f t="shared" si="1"/>
        <v>105.88235294117648</v>
      </c>
    </row>
    <row r="36" spans="1:7" ht="28.5">
      <c r="A36" s="3"/>
      <c r="B36" s="8">
        <v>756</v>
      </c>
      <c r="C36" s="3" t="s">
        <v>58</v>
      </c>
      <c r="D36" s="18" t="s">
        <v>59</v>
      </c>
      <c r="E36" s="32">
        <v>5000</v>
      </c>
      <c r="F36" s="32">
        <v>5000</v>
      </c>
      <c r="G36" s="39">
        <f t="shared" si="1"/>
        <v>100</v>
      </c>
    </row>
    <row r="37" spans="1:7" s="20" customFormat="1" ht="30">
      <c r="A37" s="15" t="s">
        <v>5</v>
      </c>
      <c r="B37" s="15"/>
      <c r="C37" s="15" t="s">
        <v>6</v>
      </c>
      <c r="D37" s="16"/>
      <c r="E37" s="31">
        <f>E38</f>
        <v>4800</v>
      </c>
      <c r="F37" s="31">
        <f>F38</f>
        <v>4800</v>
      </c>
      <c r="G37" s="36">
        <f t="shared" si="1"/>
        <v>100</v>
      </c>
    </row>
    <row r="38" spans="1:7" ht="14.25">
      <c r="A38" s="9"/>
      <c r="B38" s="14">
        <v>852</v>
      </c>
      <c r="C38" s="9" t="s">
        <v>61</v>
      </c>
      <c r="D38" s="11" t="s">
        <v>60</v>
      </c>
      <c r="E38" s="33">
        <v>4800</v>
      </c>
      <c r="F38" s="33">
        <v>4800</v>
      </c>
      <c r="G38" s="37">
        <f t="shared" si="1"/>
        <v>100</v>
      </c>
    </row>
    <row r="39" spans="1:7" s="20" customFormat="1" ht="15">
      <c r="A39" s="15" t="s">
        <v>7</v>
      </c>
      <c r="B39" s="15"/>
      <c r="C39" s="15" t="s">
        <v>62</v>
      </c>
      <c r="D39" s="16"/>
      <c r="E39" s="31">
        <f>E40</f>
        <v>6690106</v>
      </c>
      <c r="F39" s="31">
        <f>F40</f>
        <v>3911700</v>
      </c>
      <c r="G39" s="36">
        <f t="shared" si="1"/>
        <v>58.469925588622964</v>
      </c>
    </row>
    <row r="40" spans="1:7" s="20" customFormat="1" ht="15">
      <c r="A40" s="9"/>
      <c r="B40" s="9"/>
      <c r="C40" s="9" t="s">
        <v>63</v>
      </c>
      <c r="D40" s="16"/>
      <c r="E40" s="33">
        <f>SUM(E41:E46)</f>
        <v>6690106</v>
      </c>
      <c r="F40" s="33">
        <f>SUM(F41:F46)</f>
        <v>3911700</v>
      </c>
      <c r="G40" s="37">
        <f t="shared" si="1"/>
        <v>58.469925588622964</v>
      </c>
    </row>
    <row r="41" spans="1:7" s="20" customFormat="1" ht="28.5">
      <c r="A41" s="9"/>
      <c r="B41" s="13">
        <v>700</v>
      </c>
      <c r="C41" s="12" t="s">
        <v>10</v>
      </c>
      <c r="D41" s="23" t="s">
        <v>68</v>
      </c>
      <c r="E41" s="34">
        <v>482231</v>
      </c>
      <c r="F41" s="34">
        <v>1361700</v>
      </c>
      <c r="G41" s="37">
        <f t="shared" si="1"/>
        <v>282.37504432523</v>
      </c>
    </row>
    <row r="42" spans="1:7" ht="14.25">
      <c r="A42" s="3"/>
      <c r="B42" s="13">
        <v>700</v>
      </c>
      <c r="C42" s="12" t="s">
        <v>8</v>
      </c>
      <c r="D42" s="23" t="s">
        <v>64</v>
      </c>
      <c r="E42" s="34">
        <v>480000</v>
      </c>
      <c r="F42" s="34">
        <v>480000</v>
      </c>
      <c r="G42" s="39">
        <f t="shared" si="1"/>
        <v>100</v>
      </c>
    </row>
    <row r="43" spans="1:7" ht="42.75">
      <c r="A43" s="3"/>
      <c r="B43" s="13">
        <v>700</v>
      </c>
      <c r="C43" s="12" t="s">
        <v>9</v>
      </c>
      <c r="D43" s="23" t="s">
        <v>65</v>
      </c>
      <c r="E43" s="34">
        <v>170000</v>
      </c>
      <c r="F43" s="34">
        <v>200000</v>
      </c>
      <c r="G43" s="39">
        <f t="shared" si="1"/>
        <v>117.64705882352942</v>
      </c>
    </row>
    <row r="44" spans="1:7" ht="42.75">
      <c r="A44" s="3"/>
      <c r="B44" s="13">
        <v>700</v>
      </c>
      <c r="C44" s="12" t="s">
        <v>120</v>
      </c>
      <c r="D44" s="23" t="s">
        <v>119</v>
      </c>
      <c r="E44" s="34">
        <v>390000</v>
      </c>
      <c r="F44" s="34">
        <v>0</v>
      </c>
      <c r="G44" s="39">
        <v>0</v>
      </c>
    </row>
    <row r="45" spans="1:7" ht="28.5">
      <c r="A45" s="3"/>
      <c r="B45" s="13">
        <v>700</v>
      </c>
      <c r="C45" s="12" t="s">
        <v>66</v>
      </c>
      <c r="D45" s="23" t="s">
        <v>67</v>
      </c>
      <c r="E45" s="34">
        <v>5057875</v>
      </c>
      <c r="F45" s="34">
        <v>1820000</v>
      </c>
      <c r="G45" s="39">
        <f t="shared" si="1"/>
        <v>35.983491090626</v>
      </c>
    </row>
    <row r="46" spans="1:7" ht="28.5">
      <c r="A46" s="3"/>
      <c r="B46" s="13">
        <v>700</v>
      </c>
      <c r="C46" s="22" t="s">
        <v>117</v>
      </c>
      <c r="D46" s="23" t="s">
        <v>69</v>
      </c>
      <c r="E46" s="34">
        <v>110000</v>
      </c>
      <c r="F46" s="34">
        <v>50000</v>
      </c>
      <c r="G46" s="39">
        <f t="shared" si="1"/>
        <v>45.45454545454545</v>
      </c>
    </row>
    <row r="47" spans="1:7" s="20" customFormat="1" ht="30">
      <c r="A47" s="15" t="s">
        <v>11</v>
      </c>
      <c r="B47" s="21">
        <v>754</v>
      </c>
      <c r="C47" s="15" t="s">
        <v>12</v>
      </c>
      <c r="D47" s="16" t="s">
        <v>70</v>
      </c>
      <c r="E47" s="31">
        <v>12000</v>
      </c>
      <c r="F47" s="31">
        <v>9700</v>
      </c>
      <c r="G47" s="36">
        <f t="shared" si="1"/>
        <v>80.83333333333333</v>
      </c>
    </row>
    <row r="48" spans="1:7" s="1" customFormat="1" ht="48.75" customHeight="1">
      <c r="A48" s="15" t="s">
        <v>13</v>
      </c>
      <c r="B48" s="21">
        <v>750</v>
      </c>
      <c r="C48" s="15" t="s">
        <v>14</v>
      </c>
      <c r="D48" s="16">
        <v>2360</v>
      </c>
      <c r="E48" s="31">
        <v>923</v>
      </c>
      <c r="F48" s="31">
        <v>900</v>
      </c>
      <c r="G48" s="36">
        <f t="shared" si="1"/>
        <v>97.50812567713976</v>
      </c>
    </row>
    <row r="49" spans="1:7" s="1" customFormat="1" ht="30">
      <c r="A49" s="15" t="s">
        <v>15</v>
      </c>
      <c r="B49" s="21">
        <v>756</v>
      </c>
      <c r="C49" s="15" t="s">
        <v>16</v>
      </c>
      <c r="D49" s="16" t="s">
        <v>71</v>
      </c>
      <c r="E49" s="31">
        <v>310000</v>
      </c>
      <c r="F49" s="31">
        <v>310000</v>
      </c>
      <c r="G49" s="36">
        <f>(F49/E46)*100</f>
        <v>281.8181818181818</v>
      </c>
    </row>
    <row r="50" spans="1:7" s="1" customFormat="1" ht="30">
      <c r="A50" s="15" t="s">
        <v>17</v>
      </c>
      <c r="B50" s="21"/>
      <c r="C50" s="15" t="s">
        <v>18</v>
      </c>
      <c r="D50" s="16"/>
      <c r="E50" s="31">
        <f>SUM(E51:E52)</f>
        <v>1406643</v>
      </c>
      <c r="F50" s="31">
        <f>SUM(F51:F52)</f>
        <v>1782650</v>
      </c>
      <c r="G50" s="36">
        <f>(F50/E50)*100</f>
        <v>126.73080518653276</v>
      </c>
    </row>
    <row r="51" spans="1:7" ht="14.25">
      <c r="A51" s="3"/>
      <c r="B51" s="13">
        <v>756</v>
      </c>
      <c r="C51" s="12" t="s">
        <v>72</v>
      </c>
      <c r="D51" s="23" t="s">
        <v>73</v>
      </c>
      <c r="E51" s="34">
        <v>1346643</v>
      </c>
      <c r="F51" s="34">
        <v>1737650</v>
      </c>
      <c r="G51" s="38">
        <f>(F51/E51)*100</f>
        <v>129.03568354790394</v>
      </c>
    </row>
    <row r="52" spans="1:7" ht="14.25">
      <c r="A52" s="3"/>
      <c r="B52" s="13">
        <v>756</v>
      </c>
      <c r="C52" s="12" t="s">
        <v>75</v>
      </c>
      <c r="D52" s="23" t="s">
        <v>74</v>
      </c>
      <c r="E52" s="34">
        <v>60000</v>
      </c>
      <c r="F52" s="34">
        <v>45000</v>
      </c>
      <c r="G52" s="38">
        <f>(F52/E52)*100</f>
        <v>75</v>
      </c>
    </row>
    <row r="53" spans="1:7" s="1" customFormat="1" ht="15">
      <c r="A53" s="15" t="s">
        <v>19</v>
      </c>
      <c r="B53" s="21"/>
      <c r="C53" s="15" t="s">
        <v>79</v>
      </c>
      <c r="D53" s="16"/>
      <c r="E53" s="31">
        <f>SUM(E54+E55+E56+E57+E62)</f>
        <v>386815</v>
      </c>
      <c r="F53" s="31">
        <f>SUM(F54+F55+F56+F57)</f>
        <v>244300</v>
      </c>
      <c r="G53" s="36">
        <f aca="true" t="shared" si="2" ref="G53:G64">(F53/E53)*100</f>
        <v>63.15680622519809</v>
      </c>
    </row>
    <row r="54" spans="1:7" s="1" customFormat="1" ht="14.25">
      <c r="A54" s="3"/>
      <c r="B54" s="8">
        <v>756</v>
      </c>
      <c r="C54" s="3" t="s">
        <v>83</v>
      </c>
      <c r="D54" s="18" t="s">
        <v>80</v>
      </c>
      <c r="E54" s="32">
        <v>1300</v>
      </c>
      <c r="F54" s="32">
        <v>1300</v>
      </c>
      <c r="G54" s="39">
        <f t="shared" si="2"/>
        <v>100</v>
      </c>
    </row>
    <row r="55" spans="1:7" s="1" customFormat="1" ht="14.25" customHeight="1">
      <c r="A55" s="42" t="s">
        <v>82</v>
      </c>
      <c r="B55" s="43"/>
      <c r="C55" s="3" t="s">
        <v>84</v>
      </c>
      <c r="D55" s="18" t="s">
        <v>81</v>
      </c>
      <c r="E55" s="32">
        <v>183000</v>
      </c>
      <c r="F55" s="32">
        <v>125000</v>
      </c>
      <c r="G55" s="39">
        <f t="shared" si="2"/>
        <v>68.30601092896174</v>
      </c>
    </row>
    <row r="56" spans="1:7" s="1" customFormat="1" ht="14.25" customHeight="1">
      <c r="A56" s="42" t="s">
        <v>130</v>
      </c>
      <c r="B56" s="43"/>
      <c r="C56" s="3" t="s">
        <v>111</v>
      </c>
      <c r="D56" s="18" t="s">
        <v>60</v>
      </c>
      <c r="E56" s="32">
        <v>70700</v>
      </c>
      <c r="F56" s="32">
        <v>73000</v>
      </c>
      <c r="G56" s="39">
        <f t="shared" si="2"/>
        <v>103.25318246110325</v>
      </c>
    </row>
    <row r="57" spans="1:7" s="1" customFormat="1" ht="14.25">
      <c r="A57" s="3"/>
      <c r="B57" s="8"/>
      <c r="C57" s="3" t="s">
        <v>112</v>
      </c>
      <c r="D57" s="18"/>
      <c r="E57" s="32">
        <f>SUM(E58:E61)</f>
        <v>123000</v>
      </c>
      <c r="F57" s="32">
        <f>SUM(F58:F60)</f>
        <v>45000</v>
      </c>
      <c r="G57" s="39">
        <f t="shared" si="2"/>
        <v>36.58536585365854</v>
      </c>
    </row>
    <row r="58" spans="1:7" s="1" customFormat="1" ht="14.25">
      <c r="A58" s="3"/>
      <c r="B58" s="13">
        <v>700</v>
      </c>
      <c r="C58" s="25" t="s">
        <v>85</v>
      </c>
      <c r="D58" s="23" t="s">
        <v>86</v>
      </c>
      <c r="E58" s="34">
        <v>23000</v>
      </c>
      <c r="F58" s="34">
        <v>10000</v>
      </c>
      <c r="G58" s="39">
        <f t="shared" si="2"/>
        <v>43.47826086956522</v>
      </c>
    </row>
    <row r="59" spans="1:7" s="24" customFormat="1" ht="14.25">
      <c r="A59" s="12"/>
      <c r="B59" s="13">
        <v>756</v>
      </c>
      <c r="C59" s="25" t="s">
        <v>87</v>
      </c>
      <c r="D59" s="23" t="s">
        <v>86</v>
      </c>
      <c r="E59" s="34">
        <v>60000</v>
      </c>
      <c r="F59" s="34">
        <v>15000</v>
      </c>
      <c r="G59" s="38">
        <f t="shared" si="2"/>
        <v>25</v>
      </c>
    </row>
    <row r="60" spans="1:7" s="24" customFormat="1" ht="28.5">
      <c r="A60" s="12"/>
      <c r="B60" s="13">
        <v>700</v>
      </c>
      <c r="C60" s="25" t="s">
        <v>88</v>
      </c>
      <c r="D60" s="23" t="s">
        <v>89</v>
      </c>
      <c r="E60" s="34">
        <v>30000</v>
      </c>
      <c r="F60" s="34">
        <v>20000</v>
      </c>
      <c r="G60" s="38">
        <f t="shared" si="2"/>
        <v>66.66666666666666</v>
      </c>
    </row>
    <row r="61" spans="1:7" s="24" customFormat="1" ht="14.25">
      <c r="A61" s="12"/>
      <c r="B61" s="13">
        <v>750</v>
      </c>
      <c r="C61" s="25" t="s">
        <v>127</v>
      </c>
      <c r="D61" s="23" t="s">
        <v>89</v>
      </c>
      <c r="E61" s="34">
        <v>10000</v>
      </c>
      <c r="F61" s="34">
        <v>0</v>
      </c>
      <c r="G61" s="38">
        <f t="shared" si="2"/>
        <v>0</v>
      </c>
    </row>
    <row r="62" spans="1:7" s="1" customFormat="1" ht="14.25">
      <c r="A62" s="44">
        <v>600.926</v>
      </c>
      <c r="B62" s="45"/>
      <c r="C62" s="41" t="s">
        <v>129</v>
      </c>
      <c r="D62" s="11" t="s">
        <v>128</v>
      </c>
      <c r="E62" s="33">
        <v>8815</v>
      </c>
      <c r="F62" s="33">
        <v>0</v>
      </c>
      <c r="G62" s="37">
        <v>0</v>
      </c>
    </row>
    <row r="63" spans="1:7" s="1" customFormat="1" ht="15">
      <c r="A63" s="15" t="s">
        <v>21</v>
      </c>
      <c r="B63" s="21"/>
      <c r="C63" s="26" t="s">
        <v>90</v>
      </c>
      <c r="D63" s="16"/>
      <c r="E63" s="31">
        <f>SUM(E64:E66)</f>
        <v>87480</v>
      </c>
      <c r="F63" s="31">
        <f>SUM(F64:F65)</f>
        <v>3181000</v>
      </c>
      <c r="G63" s="36">
        <f t="shared" si="2"/>
        <v>3636.25971650663</v>
      </c>
    </row>
    <row r="64" spans="1:7" s="1" customFormat="1" ht="85.5">
      <c r="A64" s="9"/>
      <c r="B64" s="14">
        <v>756</v>
      </c>
      <c r="C64" s="27" t="s">
        <v>91</v>
      </c>
      <c r="D64" s="11" t="s">
        <v>92</v>
      </c>
      <c r="E64" s="33">
        <v>49843</v>
      </c>
      <c r="F64" s="33">
        <v>63000</v>
      </c>
      <c r="G64" s="37">
        <f t="shared" si="2"/>
        <v>126.3968862227394</v>
      </c>
    </row>
    <row r="65" spans="1:7" s="1" customFormat="1" ht="57">
      <c r="A65" s="9"/>
      <c r="B65" s="14">
        <v>900</v>
      </c>
      <c r="C65" s="27" t="s">
        <v>94</v>
      </c>
      <c r="D65" s="11" t="s">
        <v>93</v>
      </c>
      <c r="E65" s="33">
        <v>0</v>
      </c>
      <c r="F65" s="33">
        <v>3118000</v>
      </c>
      <c r="G65" s="37">
        <v>0</v>
      </c>
    </row>
    <row r="66" spans="1:7" s="1" customFormat="1" ht="28.5">
      <c r="A66" s="9"/>
      <c r="B66" s="14">
        <v>630</v>
      </c>
      <c r="C66" s="27" t="s">
        <v>125</v>
      </c>
      <c r="D66" s="11" t="s">
        <v>126</v>
      </c>
      <c r="E66" s="33">
        <v>37637</v>
      </c>
      <c r="F66" s="33">
        <v>0</v>
      </c>
      <c r="G66" s="37">
        <v>0</v>
      </c>
    </row>
    <row r="67" spans="1:7" ht="15">
      <c r="A67" s="15" t="s">
        <v>76</v>
      </c>
      <c r="B67" s="21"/>
      <c r="C67" s="15" t="s">
        <v>77</v>
      </c>
      <c r="D67" s="16"/>
      <c r="E67" s="31">
        <f>SUM(E69+E70)</f>
        <v>1551384</v>
      </c>
      <c r="F67" s="31">
        <f>SUM(F69+F70)</f>
        <v>1449885</v>
      </c>
      <c r="G67" s="36">
        <f>(F67/E67)*100</f>
        <v>93.45751922154669</v>
      </c>
    </row>
    <row r="68" spans="1:7" ht="15">
      <c r="A68" s="9"/>
      <c r="B68" s="14"/>
      <c r="C68" s="9" t="s">
        <v>29</v>
      </c>
      <c r="D68" s="11"/>
      <c r="E68" s="31"/>
      <c r="F68" s="31"/>
      <c r="G68" s="36"/>
    </row>
    <row r="69" spans="1:7" ht="14.25">
      <c r="A69" s="3"/>
      <c r="B69" s="8">
        <v>758</v>
      </c>
      <c r="C69" s="3" t="s">
        <v>78</v>
      </c>
      <c r="D69" s="18">
        <v>2920</v>
      </c>
      <c r="E69" s="32">
        <v>1339675</v>
      </c>
      <c r="F69" s="32">
        <v>1385275</v>
      </c>
      <c r="G69" s="39">
        <f>(F69/E69)*100</f>
        <v>103.40381062571147</v>
      </c>
    </row>
    <row r="70" spans="1:7" ht="14.25">
      <c r="A70" s="3"/>
      <c r="B70" s="8">
        <v>758</v>
      </c>
      <c r="C70" s="3" t="s">
        <v>20</v>
      </c>
      <c r="D70" s="18">
        <v>2920</v>
      </c>
      <c r="E70" s="32">
        <v>211709</v>
      </c>
      <c r="F70" s="32">
        <v>64610</v>
      </c>
      <c r="G70" s="39">
        <f>(F70/E70)*100</f>
        <v>30.518305787661365</v>
      </c>
    </row>
    <row r="71" spans="1:7" s="1" customFormat="1" ht="30">
      <c r="A71" s="15" t="s">
        <v>95</v>
      </c>
      <c r="B71" s="21"/>
      <c r="C71" s="15" t="s">
        <v>96</v>
      </c>
      <c r="D71" s="16"/>
      <c r="E71" s="31">
        <f>SUM(E73+E82+E89+E92)</f>
        <v>1466262</v>
      </c>
      <c r="F71" s="31">
        <f>SUM(F73+F82+F89)</f>
        <v>1906890</v>
      </c>
      <c r="G71" s="36">
        <f>(F71/E71)*100</f>
        <v>130.05110955613662</v>
      </c>
    </row>
    <row r="72" spans="1:7" s="1" customFormat="1" ht="15">
      <c r="A72" s="15"/>
      <c r="B72" s="21"/>
      <c r="C72" s="9" t="s">
        <v>29</v>
      </c>
      <c r="D72" s="16"/>
      <c r="E72" s="31"/>
      <c r="F72" s="31"/>
      <c r="G72" s="36"/>
    </row>
    <row r="73" spans="1:7" s="1" customFormat="1" ht="30">
      <c r="A73" s="15" t="s">
        <v>3</v>
      </c>
      <c r="B73" s="21"/>
      <c r="C73" s="15" t="s">
        <v>97</v>
      </c>
      <c r="D73" s="16">
        <v>2010</v>
      </c>
      <c r="E73" s="31">
        <f>SUM(E74:E81)</f>
        <v>920063</v>
      </c>
      <c r="F73" s="31">
        <f>SUM(F74:F81)</f>
        <v>1708890</v>
      </c>
      <c r="G73" s="36">
        <f>(F73/E73)*100</f>
        <v>185.7361941519222</v>
      </c>
    </row>
    <row r="74" spans="1:7" s="28" customFormat="1" ht="14.25">
      <c r="A74" s="9"/>
      <c r="B74" s="14">
        <v>750</v>
      </c>
      <c r="C74" s="9" t="s">
        <v>113</v>
      </c>
      <c r="D74" s="11"/>
      <c r="E74" s="33">
        <v>37220</v>
      </c>
      <c r="F74" s="33">
        <v>37762</v>
      </c>
      <c r="G74" s="37">
        <f>(F74/E74)*100</f>
        <v>101.45620634067704</v>
      </c>
    </row>
    <row r="75" spans="1:7" s="28" customFormat="1" ht="28.5">
      <c r="A75" s="9"/>
      <c r="B75" s="14">
        <v>751</v>
      </c>
      <c r="C75" s="9" t="s">
        <v>98</v>
      </c>
      <c r="D75" s="11"/>
      <c r="E75" s="33">
        <v>886</v>
      </c>
      <c r="F75" s="33">
        <v>928</v>
      </c>
      <c r="G75" s="37">
        <f>(F75/E75)*100</f>
        <v>104.74040632054175</v>
      </c>
    </row>
    <row r="76" spans="1:7" s="28" customFormat="1" ht="42.75">
      <c r="A76" s="9"/>
      <c r="B76" s="14">
        <v>751</v>
      </c>
      <c r="C76" s="9" t="s">
        <v>121</v>
      </c>
      <c r="D76" s="11"/>
      <c r="E76" s="33">
        <v>21457</v>
      </c>
      <c r="F76" s="33">
        <v>0</v>
      </c>
      <c r="G76" s="37">
        <v>0</v>
      </c>
    </row>
    <row r="77" spans="1:7" s="28" customFormat="1" ht="14.25">
      <c r="A77" s="9"/>
      <c r="B77" s="14">
        <v>752</v>
      </c>
      <c r="C77" s="9" t="s">
        <v>99</v>
      </c>
      <c r="D77" s="11"/>
      <c r="E77" s="33">
        <v>500</v>
      </c>
      <c r="F77" s="33">
        <v>500</v>
      </c>
      <c r="G77" s="37">
        <f>(F78/E78)*100</f>
        <v>100</v>
      </c>
    </row>
    <row r="78" spans="1:7" s="28" customFormat="1" ht="14.25">
      <c r="A78" s="9"/>
      <c r="B78" s="14">
        <v>754</v>
      </c>
      <c r="C78" s="9" t="s">
        <v>100</v>
      </c>
      <c r="D78" s="11"/>
      <c r="E78" s="33">
        <v>700</v>
      </c>
      <c r="F78" s="33">
        <v>700</v>
      </c>
      <c r="G78" s="37">
        <f aca="true" t="shared" si="3" ref="G78:G84">(F78/E78)*100</f>
        <v>100</v>
      </c>
    </row>
    <row r="79" spans="1:7" s="28" customFormat="1" ht="42.75">
      <c r="A79" s="9"/>
      <c r="B79" s="14">
        <v>852</v>
      </c>
      <c r="C79" s="9" t="s">
        <v>101</v>
      </c>
      <c r="D79" s="11"/>
      <c r="E79" s="33">
        <v>757000</v>
      </c>
      <c r="F79" s="33">
        <v>1563000</v>
      </c>
      <c r="G79" s="37">
        <f t="shared" si="3"/>
        <v>206.47291941875827</v>
      </c>
    </row>
    <row r="80" spans="1:7" s="28" customFormat="1" ht="42.75">
      <c r="A80" s="9"/>
      <c r="B80" s="14">
        <v>852</v>
      </c>
      <c r="C80" s="9" t="s">
        <v>102</v>
      </c>
      <c r="D80" s="11"/>
      <c r="E80" s="33">
        <v>9300</v>
      </c>
      <c r="F80" s="33">
        <v>11000</v>
      </c>
      <c r="G80" s="37">
        <f t="shared" si="3"/>
        <v>118.27956989247312</v>
      </c>
    </row>
    <row r="81" spans="1:7" s="28" customFormat="1" ht="28.5">
      <c r="A81" s="9"/>
      <c r="B81" s="14">
        <v>852</v>
      </c>
      <c r="C81" s="9" t="s">
        <v>114</v>
      </c>
      <c r="D81" s="11"/>
      <c r="E81" s="33">
        <v>93000</v>
      </c>
      <c r="F81" s="33">
        <v>95000</v>
      </c>
      <c r="G81" s="37">
        <f t="shared" si="3"/>
        <v>102.15053763440861</v>
      </c>
    </row>
    <row r="82" spans="1:7" s="1" customFormat="1" ht="30">
      <c r="A82" s="15" t="s">
        <v>4</v>
      </c>
      <c r="B82" s="15"/>
      <c r="C82" s="15" t="s">
        <v>103</v>
      </c>
      <c r="D82" s="16">
        <v>2030</v>
      </c>
      <c r="E82" s="31">
        <f>SUM(E83:E88)</f>
        <v>215185</v>
      </c>
      <c r="F82" s="31">
        <f>SUM(F83:F85)</f>
        <v>189000</v>
      </c>
      <c r="G82" s="36">
        <f t="shared" si="3"/>
        <v>87.83140088760834</v>
      </c>
    </row>
    <row r="83" spans="1:7" ht="28.5">
      <c r="A83" s="3"/>
      <c r="B83" s="8">
        <v>852</v>
      </c>
      <c r="C83" s="9" t="s">
        <v>115</v>
      </c>
      <c r="D83" s="18"/>
      <c r="E83" s="32">
        <v>103000</v>
      </c>
      <c r="F83" s="32">
        <v>101000</v>
      </c>
      <c r="G83" s="39">
        <f t="shared" si="3"/>
        <v>98.05825242718447</v>
      </c>
    </row>
    <row r="84" spans="1:7" ht="28.5">
      <c r="A84" s="3"/>
      <c r="B84" s="8">
        <v>852</v>
      </c>
      <c r="C84" s="9" t="s">
        <v>104</v>
      </c>
      <c r="D84" s="18"/>
      <c r="E84" s="32">
        <v>83000</v>
      </c>
      <c r="F84" s="32">
        <v>85000</v>
      </c>
      <c r="G84" s="39">
        <f t="shared" si="3"/>
        <v>102.40963855421687</v>
      </c>
    </row>
    <row r="85" spans="1:7" ht="14.25">
      <c r="A85" s="3"/>
      <c r="B85" s="8">
        <v>852</v>
      </c>
      <c r="C85" s="9" t="s">
        <v>105</v>
      </c>
      <c r="D85" s="18"/>
      <c r="E85" s="32">
        <v>0</v>
      </c>
      <c r="F85" s="32">
        <v>3000</v>
      </c>
      <c r="G85" s="39">
        <v>0</v>
      </c>
    </row>
    <row r="86" spans="1:7" ht="28.5">
      <c r="A86" s="3"/>
      <c r="B86" s="8">
        <v>801</v>
      </c>
      <c r="C86" s="9" t="s">
        <v>131</v>
      </c>
      <c r="D86" s="18"/>
      <c r="E86" s="32">
        <v>504</v>
      </c>
      <c r="F86" s="32">
        <v>0</v>
      </c>
      <c r="G86" s="39">
        <v>0</v>
      </c>
    </row>
    <row r="87" spans="1:7" ht="28.5">
      <c r="A87" s="3"/>
      <c r="B87" s="8">
        <v>801</v>
      </c>
      <c r="C87" s="9" t="s">
        <v>132</v>
      </c>
      <c r="D87" s="18"/>
      <c r="E87" s="32">
        <v>1440</v>
      </c>
      <c r="F87" s="32">
        <v>0</v>
      </c>
      <c r="G87" s="39">
        <v>0</v>
      </c>
    </row>
    <row r="88" spans="1:7" ht="14.25">
      <c r="A88" s="3"/>
      <c r="B88" s="8">
        <v>854</v>
      </c>
      <c r="C88" s="9" t="s">
        <v>133</v>
      </c>
      <c r="D88" s="18"/>
      <c r="E88" s="32">
        <v>27241</v>
      </c>
      <c r="F88" s="32">
        <v>0</v>
      </c>
      <c r="G88" s="39">
        <v>0</v>
      </c>
    </row>
    <row r="89" spans="1:7" s="1" customFormat="1" ht="45">
      <c r="A89" s="15" t="s">
        <v>5</v>
      </c>
      <c r="B89" s="15"/>
      <c r="C89" s="15" t="s">
        <v>106</v>
      </c>
      <c r="D89" s="16">
        <v>6310</v>
      </c>
      <c r="E89" s="31">
        <v>500</v>
      </c>
      <c r="F89" s="31">
        <f>F90</f>
        <v>9000</v>
      </c>
      <c r="G89" s="36">
        <v>0</v>
      </c>
    </row>
    <row r="90" spans="1:7" ht="14.25">
      <c r="A90" s="3"/>
      <c r="B90" s="8">
        <v>754</v>
      </c>
      <c r="C90" s="9" t="s">
        <v>107</v>
      </c>
      <c r="D90" s="18"/>
      <c r="E90" s="32">
        <v>0</v>
      </c>
      <c r="F90" s="32">
        <v>9000</v>
      </c>
      <c r="G90" s="39">
        <v>0</v>
      </c>
    </row>
    <row r="91" spans="1:7" ht="28.5">
      <c r="A91" s="3"/>
      <c r="B91" s="8">
        <v>852</v>
      </c>
      <c r="C91" s="9" t="s">
        <v>134</v>
      </c>
      <c r="D91" s="18"/>
      <c r="E91" s="32">
        <v>500</v>
      </c>
      <c r="F91" s="32">
        <v>0</v>
      </c>
      <c r="G91" s="39">
        <v>0</v>
      </c>
    </row>
    <row r="92" spans="1:7" s="1" customFormat="1" ht="45">
      <c r="A92" s="15" t="s">
        <v>7</v>
      </c>
      <c r="B92" s="21"/>
      <c r="C92" s="15" t="s">
        <v>122</v>
      </c>
      <c r="D92" s="16" t="s">
        <v>123</v>
      </c>
      <c r="E92" s="31">
        <v>330514</v>
      </c>
      <c r="F92" s="31">
        <v>0</v>
      </c>
      <c r="G92" s="36">
        <v>0</v>
      </c>
    </row>
    <row r="93" spans="1:7" ht="14.25">
      <c r="A93" s="3"/>
      <c r="B93" s="8">
        <v>801</v>
      </c>
      <c r="C93" s="9" t="s">
        <v>124</v>
      </c>
      <c r="D93" s="18"/>
      <c r="E93" s="32">
        <v>330514</v>
      </c>
      <c r="F93" s="32">
        <v>0</v>
      </c>
      <c r="G93" s="39">
        <v>0</v>
      </c>
    </row>
    <row r="94" spans="1:7" s="1" customFormat="1" ht="30">
      <c r="A94" s="15" t="s">
        <v>108</v>
      </c>
      <c r="B94" s="15"/>
      <c r="C94" s="15" t="s">
        <v>109</v>
      </c>
      <c r="D94" s="16"/>
      <c r="E94" s="31">
        <f>E95</f>
        <v>8133111</v>
      </c>
      <c r="F94" s="31">
        <v>2747050</v>
      </c>
      <c r="G94" s="36">
        <f>(F94/E94)*100</f>
        <v>33.77612822448876</v>
      </c>
    </row>
    <row r="95" spans="1:7" s="29" customFormat="1" ht="57.75">
      <c r="A95" s="3"/>
      <c r="B95" s="8">
        <v>900</v>
      </c>
      <c r="C95" s="3" t="s">
        <v>118</v>
      </c>
      <c r="D95" s="3">
        <v>6291</v>
      </c>
      <c r="E95" s="32">
        <v>8133111</v>
      </c>
      <c r="F95" s="32">
        <v>2747050</v>
      </c>
      <c r="G95" s="36">
        <f>(F95/E95)*100</f>
        <v>33.77612822448876</v>
      </c>
    </row>
    <row r="96" spans="1:7" ht="14.25">
      <c r="A96" s="19"/>
      <c r="B96" s="19"/>
      <c r="C96" s="19"/>
      <c r="D96" s="19"/>
      <c r="E96" s="19"/>
      <c r="F96" s="19"/>
      <c r="G96" s="40"/>
    </row>
    <row r="97" spans="1:7" ht="14.25">
      <c r="A97" s="19"/>
      <c r="B97" s="19"/>
      <c r="C97" s="19"/>
      <c r="D97" s="19"/>
      <c r="E97" s="19"/>
      <c r="F97" s="19"/>
      <c r="G97" s="19"/>
    </row>
    <row r="98" spans="1:7" ht="14.25">
      <c r="A98" s="19"/>
      <c r="B98" s="19"/>
      <c r="C98" s="19"/>
      <c r="D98" s="19"/>
      <c r="E98" s="19"/>
      <c r="F98" s="19"/>
      <c r="G98" s="19"/>
    </row>
    <row r="99" spans="1:7" ht="14.25">
      <c r="A99" s="19"/>
      <c r="B99" s="19"/>
      <c r="C99" s="19"/>
      <c r="D99" s="19"/>
      <c r="E99" s="19"/>
      <c r="F99" s="19"/>
      <c r="G99" s="19"/>
    </row>
    <row r="100" spans="1:7" ht="14.25">
      <c r="A100" s="19"/>
      <c r="B100" s="19"/>
      <c r="C100" s="19"/>
      <c r="D100" s="19"/>
      <c r="E100" s="19"/>
      <c r="F100" s="19"/>
      <c r="G100" s="19"/>
    </row>
    <row r="101" spans="1:7" ht="14.25">
      <c r="A101" s="19"/>
      <c r="B101" s="19"/>
      <c r="C101" s="19"/>
      <c r="D101" s="19"/>
      <c r="E101" s="19"/>
      <c r="F101" s="19"/>
      <c r="G101" s="19"/>
    </row>
    <row r="102" spans="1:7" ht="14.25">
      <c r="A102" s="19"/>
      <c r="B102" s="19"/>
      <c r="C102" s="19"/>
      <c r="D102" s="19"/>
      <c r="E102" s="19"/>
      <c r="F102" s="19"/>
      <c r="G102" s="19"/>
    </row>
    <row r="103" spans="1:7" ht="14.25">
      <c r="A103" s="19"/>
      <c r="B103" s="19"/>
      <c r="C103" s="19"/>
      <c r="D103" s="19"/>
      <c r="E103" s="19"/>
      <c r="F103" s="19"/>
      <c r="G103" s="19"/>
    </row>
    <row r="104" spans="1:7" ht="14.25">
      <c r="A104" s="19"/>
      <c r="B104" s="19"/>
      <c r="C104" s="19"/>
      <c r="D104" s="19"/>
      <c r="E104" s="19"/>
      <c r="F104" s="19"/>
      <c r="G104" s="19"/>
    </row>
    <row r="105" spans="1:7" ht="14.25">
      <c r="A105" s="19"/>
      <c r="B105" s="19"/>
      <c r="C105" s="19"/>
      <c r="D105" s="19"/>
      <c r="E105" s="19"/>
      <c r="F105" s="19"/>
      <c r="G105" s="19"/>
    </row>
    <row r="106" spans="1:7" ht="14.25">
      <c r="A106" s="19"/>
      <c r="B106" s="19"/>
      <c r="C106" s="19"/>
      <c r="D106" s="19"/>
      <c r="E106" s="19"/>
      <c r="F106" s="19"/>
      <c r="G106" s="19"/>
    </row>
    <row r="107" spans="1:7" ht="14.25">
      <c r="A107" s="19"/>
      <c r="B107" s="19"/>
      <c r="C107" s="19"/>
      <c r="D107" s="19"/>
      <c r="E107" s="19"/>
      <c r="F107" s="19"/>
      <c r="G107" s="19"/>
    </row>
    <row r="108" spans="1:7" ht="14.25">
      <c r="A108" s="19"/>
      <c r="B108" s="19"/>
      <c r="C108" s="19"/>
      <c r="D108" s="19"/>
      <c r="E108" s="19"/>
      <c r="F108" s="19"/>
      <c r="G108" s="19"/>
    </row>
    <row r="109" spans="1:7" ht="14.25">
      <c r="A109" s="19"/>
      <c r="B109" s="19"/>
      <c r="C109" s="19"/>
      <c r="D109" s="19"/>
      <c r="E109" s="19"/>
      <c r="F109" s="19"/>
      <c r="G109" s="19"/>
    </row>
  </sheetData>
  <mergeCells count="3">
    <mergeCell ref="A55:B55"/>
    <mergeCell ref="A62:B62"/>
    <mergeCell ref="A56:B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 UM Karpacz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Kuczkiewicz</dc:creator>
  <cp:keywords/>
  <dc:description/>
  <cp:lastModifiedBy>Krystyna Kuczkiewicz</cp:lastModifiedBy>
  <dcterms:created xsi:type="dcterms:W3CDTF">2005-11-03T13:09:58Z</dcterms:created>
  <dcterms:modified xsi:type="dcterms:W3CDTF">2005-12-22T07:27:27Z</dcterms:modified>
  <cp:category/>
  <cp:version/>
  <cp:contentType/>
  <cp:contentStatus/>
</cp:coreProperties>
</file>